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<sst xmlns="http://schemas.openxmlformats.org/spreadsheetml/2006/main" count="165" uniqueCount="158">
  <si>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</si>
  <si>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</si>
  <si>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</si>
  <si>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</si>
  <si>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</si>
  <si>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</si>
  <si>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</si>
  <si>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</si>
  <si>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</si>
  <si>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</si>
  <si>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</si>
  <si>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</si>
  <si>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</si>
  <si>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</si>
  <si>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</si>
  <si>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</si>
  <si>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</si>
  <si>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</si>
  <si>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</si>
  <si>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</si>
  <si>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</si>
  <si>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</si>
  <si>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</si>
  <si>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</si>
  <si>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</si>
  <si>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</si>
  <si>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</si>
  <si>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</si>
  <si>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</si>
  <si>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</si>
  <si>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</si>
  <si>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</si>
  <si>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</si>
  <si>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</si>
  <si>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</si>
  <si>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</si>
  <si>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</si>
  <si>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</si>
  <si>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</si>
  <si>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</si>
  <si>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</si>
  <si>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</si>
  <si>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</si>
  <si>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</si>
  <si>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</si>
  <si>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</si>
  <si>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</si>
  <si>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</si>
  <si>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</si>
  <si>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</si>
  <si>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</si>
  <si>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</si>
  <si>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</si>
  <si>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</si>
  <si>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</si>
  <si>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</si>
  <si>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</si>
  <si>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</si>
  <si>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</si>
  <si>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</si>
  <si>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</si>
  <si>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</si>
  <si>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</si>
  <si>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</si>
  <si>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</si>
  <si>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1400</t>
  </si>
  <si>
    <t>Всего</t>
  </si>
  <si>
    <t>(тыс. рублей)</t>
  </si>
  <si>
    <t>№ строки</t>
  </si>
  <si>
    <t>Наименование показателя бюджетной классификации</t>
  </si>
  <si>
    <t>Условно утвержденные расходы</t>
  </si>
  <si>
    <t>Дотации на выравнивание бюджетной обеспеченности субъектов Российской Федерации и муниципальных образований</t>
  </si>
  <si>
    <t>1401</t>
  </si>
  <si>
    <t>Иные дотации</t>
  </si>
  <si>
    <t>1402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</si>
  <si>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</si>
  <si>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</si>
  <si>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</si>
  <si>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</si>
  <si>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</si>
  <si>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</si>
  <si>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</si>
  <si>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</si>
  <si>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</si>
  <si>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</si>
  <si>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</si>
  <si>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</si>
  <si>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</si>
  <si>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</si>
  <si>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</si>
  <si>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</si>
  <si>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</si>
  <si>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</si>
  <si>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</si>
  <si>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</si>
  <si>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</si>
  <si>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</si>
  <si>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</si>
  <si>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</si>
  <si>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</si>
  <si>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</si>
  <si>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</si>
  <si>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</si>
  <si>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</si>
  <si>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</si>
  <si>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</si>
  <si>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</si>
  <si>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</si>
  <si>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</si>
  <si>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</si>
  <si>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</si>
  <si>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</si>
  <si>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</si>
  <si>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</si>
  <si>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</si>
  <si>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</si>
  <si>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</si>
  <si>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</si>
  <si>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</si>
  <si>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</si>
  <si>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</si>
  <si>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</si>
  <si>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</si>
  <si>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</si>
  <si>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</si>
  <si>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Прочие межбюджетные трансферты общего характера</t>
  </si>
  <si>
    <t>1403</t>
  </si>
  <si>
    <t>42</t>
  </si>
  <si>
    <t>Судебная система</t>
  </si>
  <si>
    <t>0105</t>
  </si>
  <si>
    <t>43</t>
  </si>
  <si>
    <t>Сумма на 2018 год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</si>
  <si>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</si>
  <si>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</si>
  <si>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</si>
  <si>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</si>
  <si>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</si>
  <si>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</si>
  <si>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>44</t>
  </si>
  <si>
    <t>45</t>
  </si>
  <si>
    <t xml:space="preserve"> </t>
  </si>
  <si>
    <t>МЕЖБЮДЖЕТНЫЕ ТРАНСФЕРТЫ ОБЩЕГО ХАРАКТЕРА БЮДЖЕТАМ БЮДЖЕТНОЙ СИСТЕМЫ РОССИЙСКОЙ ФЕДЕРАЦИИ</t>
  </si>
  <si>
    <t>к Решению районного Совета депутатов  "О районном бюджете на 2017 год и на плановый период  2018 - 2019 годов"</t>
  </si>
  <si>
    <t>Распределение бюджетных ассигнований по разделам и 
подразделам бюджетной классификации расходов бюджетов Российской Федерации 
на 2017 год и плановый период 2018-2019 годов</t>
  </si>
  <si>
    <t>Сумма на  2017 год</t>
  </si>
  <si>
    <t>Сумма на 2019 год</t>
  </si>
  <si>
    <t>0703</t>
  </si>
  <si>
    <t>Дополнительное образование детей</t>
  </si>
  <si>
    <t xml:space="preserve">Молодежная политика </t>
  </si>
  <si>
    <t>0310</t>
  </si>
  <si>
    <t>Обеспечение пожарной безопасности</t>
  </si>
  <si>
    <t>Жилищное хозяйство</t>
  </si>
  <si>
    <t>0501</t>
  </si>
  <si>
    <t>Приложение 4</t>
  </si>
  <si>
    <t>Благоустройство</t>
  </si>
  <si>
    <t>0503</t>
  </si>
  <si>
    <t>46</t>
  </si>
  <si>
    <t xml:space="preserve">    от 29.09.2017 г.        № 24-135р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</si>
</sst>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/>
    </xf>
    <xf numFmtId="4" fontId="19" fillId="0" borderId="10" xfId="0" applyNumberFormat="1" applyFont="1" applyBorder="1" applyAlignment="1">
      <alignment wrapText="1"/>
    </xf>
    <xf numFmtId="2" fontId="19" fillId="24" borderId="10" xfId="0" applyNumberFormat="1" applyFont="1" applyFill="1" applyBorder="1" applyAlignment="1">
      <alignment horizontal="left" vertical="justify"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0"/>
  <sheetViews>
    <sheetView tabSelected="1" zoomScale="80" zoomScaleNormal="80" zoomScaleSheetLayoutView="100" zoomScalePageLayoutView="0" workbookViewId="0" topLeftCell="A1">
      <selection activeCell="B11" sqref="B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153</v>
      </c>
      <c r="E1" s="30"/>
      <c r="F1" s="30"/>
    </row>
    <row r="2" spans="1:6" ht="63.75" customHeight="1">
      <c r="A2" s="2"/>
      <c r="C2" s="1"/>
      <c r="D2" s="31" t="s">
        <v>142</v>
      </c>
      <c r="E2" s="31"/>
      <c r="F2" s="31"/>
    </row>
    <row r="3" spans="4:6" ht="15.75">
      <c r="D3" s="21" t="s">
        <v>157</v>
      </c>
      <c r="E3" s="21"/>
      <c r="F3" s="21"/>
    </row>
    <row r="4" spans="4:6" ht="15.75">
      <c r="D4" s="20"/>
      <c r="E4" s="20"/>
      <c r="F4" s="20"/>
    </row>
    <row r="5" spans="1:6" ht="56.25" customHeight="1">
      <c r="A5" s="27" t="s">
        <v>143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67</v>
      </c>
    </row>
    <row r="8" spans="1:6" ht="31.5">
      <c r="A8" s="8" t="s">
        <v>68</v>
      </c>
      <c r="B8" s="8" t="s">
        <v>69</v>
      </c>
      <c r="C8" s="9" t="s">
        <v>88</v>
      </c>
      <c r="D8" s="10" t="s">
        <v>144</v>
      </c>
      <c r="E8" s="10" t="s">
        <v>131</v>
      </c>
      <c r="F8" s="10" t="s">
        <v>145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75</v>
      </c>
      <c r="C10" s="19" t="s">
        <v>2</v>
      </c>
      <c r="D10" s="22">
        <f>D11+D12+D13+D15+D16+D17+D14</f>
        <v>31483.829999999998</v>
      </c>
      <c r="E10" s="22">
        <f>E11+E12+E13+E15+E16+E17+E14</f>
        <v>12813.760000000002</v>
      </c>
      <c r="F10" s="22">
        <f>F11+F12+F13+F15+F16+F17+F14</f>
        <v>7388.97</v>
      </c>
    </row>
    <row r="11" spans="1:7" ht="63">
      <c r="A11" s="13" t="s">
        <v>1</v>
      </c>
      <c r="B11" s="14" t="s">
        <v>76</v>
      </c>
      <c r="C11" s="19" t="s">
        <v>4</v>
      </c>
      <c r="D11" s="22">
        <v>1150.5</v>
      </c>
      <c r="E11" s="22">
        <v>1156</v>
      </c>
      <c r="F11" s="22">
        <v>1156</v>
      </c>
      <c r="G11" s="26"/>
    </row>
    <row r="12" spans="1:10" ht="79.5" customHeight="1">
      <c r="A12" s="13" t="s">
        <v>3</v>
      </c>
      <c r="B12" s="14" t="s">
        <v>5</v>
      </c>
      <c r="C12" s="19" t="s">
        <v>7</v>
      </c>
      <c r="D12" s="22">
        <v>1348.1</v>
      </c>
      <c r="E12" s="22">
        <v>1330</v>
      </c>
      <c r="F12" s="22">
        <v>1330</v>
      </c>
      <c r="J12" t="s">
        <v>140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2">
        <f>21896.18-1500+200-669.63</f>
        <v>19926.55</v>
      </c>
      <c r="E13" s="22">
        <f>9136.6-7051.22</f>
        <v>2085.38</v>
      </c>
      <c r="F13" s="22">
        <f>9961.83-9501.24</f>
        <v>460.59000000000015</v>
      </c>
    </row>
    <row r="14" spans="1:6" ht="15.75" hidden="1">
      <c r="A14" s="11" t="s">
        <v>9</v>
      </c>
      <c r="B14" s="14" t="s">
        <v>128</v>
      </c>
      <c r="C14" s="19" t="s">
        <v>129</v>
      </c>
      <c r="D14" s="22">
        <v>0</v>
      </c>
      <c r="E14" s="22">
        <v>0</v>
      </c>
      <c r="F14" s="22">
        <v>0</v>
      </c>
    </row>
    <row r="15" spans="1:6" ht="78.75">
      <c r="A15" s="13" t="s">
        <v>9</v>
      </c>
      <c r="B15" s="14" t="s">
        <v>11</v>
      </c>
      <c r="C15" s="19" t="s">
        <v>12</v>
      </c>
      <c r="D15" s="22">
        <f>5230.58+105.64+193.7</f>
        <v>5529.92</v>
      </c>
      <c r="E15" s="22">
        <v>4790.68</v>
      </c>
      <c r="F15" s="22">
        <f>4790.68-3800</f>
        <v>990.6800000000003</v>
      </c>
    </row>
    <row r="16" spans="1:6" ht="15.75">
      <c r="A16" s="13" t="s">
        <v>89</v>
      </c>
      <c r="B16" s="14" t="s">
        <v>13</v>
      </c>
      <c r="C16" s="19" t="s">
        <v>14</v>
      </c>
      <c r="D16" s="22">
        <f>300-12</f>
        <v>288</v>
      </c>
      <c r="E16" s="22">
        <v>300</v>
      </c>
      <c r="F16" s="22">
        <v>300</v>
      </c>
    </row>
    <row r="17" spans="1:6" ht="15.75" customHeight="1">
      <c r="A17" s="11" t="s">
        <v>90</v>
      </c>
      <c r="B17" s="14" t="s">
        <v>15</v>
      </c>
      <c r="C17" s="19" t="s">
        <v>16</v>
      </c>
      <c r="D17" s="22">
        <f>2851.7+389.06</f>
        <v>3240.7599999999998</v>
      </c>
      <c r="E17" s="22">
        <v>3151.7</v>
      </c>
      <c r="F17" s="22">
        <v>3151.7</v>
      </c>
    </row>
    <row r="18" spans="1:6" ht="15.75">
      <c r="A18" s="13" t="s">
        <v>91</v>
      </c>
      <c r="B18" s="14" t="s">
        <v>77</v>
      </c>
      <c r="C18" s="19" t="s">
        <v>17</v>
      </c>
      <c r="D18" s="22">
        <f>D19</f>
        <v>684.4</v>
      </c>
      <c r="E18" s="22">
        <f>E19</f>
        <v>0</v>
      </c>
      <c r="F18" s="22">
        <f>F19</f>
        <v>0</v>
      </c>
    </row>
    <row r="19" spans="1:6" ht="31.5">
      <c r="A19" s="13" t="s">
        <v>92</v>
      </c>
      <c r="B19" s="14" t="s">
        <v>18</v>
      </c>
      <c r="C19" s="19" t="s">
        <v>19</v>
      </c>
      <c r="D19" s="22">
        <f>670.5+13.9</f>
        <v>684.4</v>
      </c>
      <c r="E19" s="22">
        <v>0</v>
      </c>
      <c r="F19" s="22">
        <v>0</v>
      </c>
    </row>
    <row r="20" spans="1:6" ht="46.5" customHeight="1">
      <c r="A20" s="11" t="s">
        <v>93</v>
      </c>
      <c r="B20" s="14" t="s">
        <v>78</v>
      </c>
      <c r="C20" s="19" t="s">
        <v>20</v>
      </c>
      <c r="D20" s="22">
        <f>D21+D23+D22</f>
        <v>3760.91</v>
      </c>
      <c r="E20" s="22">
        <f>E21+E23+E22</f>
        <v>1800</v>
      </c>
      <c r="F20" s="22">
        <f>F21+F23+F22</f>
        <v>1800</v>
      </c>
    </row>
    <row r="21" spans="1:6" ht="63">
      <c r="A21" s="13" t="s">
        <v>94</v>
      </c>
      <c r="B21" s="14" t="s">
        <v>79</v>
      </c>
      <c r="C21" s="19" t="s">
        <v>21</v>
      </c>
      <c r="D21" s="22">
        <f>2677.6+910.21</f>
        <v>3587.81</v>
      </c>
      <c r="E21" s="22">
        <v>1790</v>
      </c>
      <c r="F21" s="22">
        <v>1790</v>
      </c>
    </row>
    <row r="22" spans="1:6" ht="31.5">
      <c r="A22" s="13"/>
      <c r="B22" s="14" t="s">
        <v>150</v>
      </c>
      <c r="C22" s="19" t="s">
        <v>149</v>
      </c>
      <c r="D22" s="22">
        <v>163.1</v>
      </c>
      <c r="E22" s="22">
        <v>0</v>
      </c>
      <c r="F22" s="22">
        <v>0</v>
      </c>
    </row>
    <row r="23" spans="1:6" ht="47.25">
      <c r="A23" s="13" t="s">
        <v>95</v>
      </c>
      <c r="B23" s="14" t="s">
        <v>136</v>
      </c>
      <c r="C23" s="19" t="s">
        <v>137</v>
      </c>
      <c r="D23" s="22">
        <v>10</v>
      </c>
      <c r="E23" s="22">
        <v>10</v>
      </c>
      <c r="F23" s="22">
        <v>10</v>
      </c>
    </row>
    <row r="24" spans="1:6" ht="15.75">
      <c r="A24" s="13" t="s">
        <v>96</v>
      </c>
      <c r="B24" s="14" t="s">
        <v>80</v>
      </c>
      <c r="C24" s="19" t="s">
        <v>22</v>
      </c>
      <c r="D24" s="22">
        <f>D25+D26+D27+D28</f>
        <v>22758.8</v>
      </c>
      <c r="E24" s="22">
        <f>E25+E26+E27+E28</f>
        <v>8617.6</v>
      </c>
      <c r="F24" s="22">
        <f>F25+F26+F27+F28</f>
        <v>8617.6</v>
      </c>
    </row>
    <row r="25" spans="1:6" ht="15.75">
      <c r="A25" s="11" t="s">
        <v>97</v>
      </c>
      <c r="B25" s="14" t="s">
        <v>23</v>
      </c>
      <c r="C25" s="19" t="s">
        <v>24</v>
      </c>
      <c r="D25" s="22">
        <v>1912.1</v>
      </c>
      <c r="E25" s="22">
        <v>1912.1</v>
      </c>
      <c r="F25" s="22">
        <v>1912.1</v>
      </c>
    </row>
    <row r="26" spans="1:6" ht="15.75">
      <c r="A26" s="13" t="s">
        <v>98</v>
      </c>
      <c r="B26" s="14" t="s">
        <v>25</v>
      </c>
      <c r="C26" s="19" t="s">
        <v>26</v>
      </c>
      <c r="D26" s="22">
        <v>6189</v>
      </c>
      <c r="E26" s="22">
        <v>6189</v>
      </c>
      <c r="F26" s="22">
        <v>6189</v>
      </c>
    </row>
    <row r="27" spans="1:6" ht="31.5">
      <c r="A27" s="13" t="s">
        <v>99</v>
      </c>
      <c r="B27" s="14" t="s">
        <v>27</v>
      </c>
      <c r="C27" s="19" t="s">
        <v>28</v>
      </c>
      <c r="D27" s="22">
        <f>73.3+1683.2+5600.2+1238.93+257</f>
        <v>8852.63</v>
      </c>
      <c r="E27" s="22">
        <v>73.3</v>
      </c>
      <c r="F27" s="22">
        <v>73.3</v>
      </c>
    </row>
    <row r="28" spans="1:6" ht="31.5">
      <c r="A28" s="11" t="s">
        <v>100</v>
      </c>
      <c r="B28" s="14" t="s">
        <v>29</v>
      </c>
      <c r="C28" s="19" t="s">
        <v>30</v>
      </c>
      <c r="D28" s="22">
        <f>1093.2+4711.87</f>
        <v>5805.07</v>
      </c>
      <c r="E28" s="22">
        <v>443.2</v>
      </c>
      <c r="F28" s="22">
        <v>443.2</v>
      </c>
    </row>
    <row r="29" spans="1:6" ht="31.5">
      <c r="A29" s="13" t="s">
        <v>101</v>
      </c>
      <c r="B29" s="14" t="s">
        <v>81</v>
      </c>
      <c r="C29" s="19" t="s">
        <v>31</v>
      </c>
      <c r="D29" s="22">
        <f>D31+D33+D30+D32</f>
        <v>8346.14</v>
      </c>
      <c r="E29" s="22">
        <f>E31+E33+E30+E32</f>
        <v>2505.9</v>
      </c>
      <c r="F29" s="22">
        <f>F31+F33+F30+F32</f>
        <v>2336.9</v>
      </c>
    </row>
    <row r="30" spans="1:6" ht="15.75">
      <c r="A30" s="13"/>
      <c r="B30" s="14" t="s">
        <v>151</v>
      </c>
      <c r="C30" s="19" t="s">
        <v>152</v>
      </c>
      <c r="D30" s="22">
        <v>2283.99</v>
      </c>
      <c r="E30" s="22">
        <v>0</v>
      </c>
      <c r="F30" s="22">
        <v>0</v>
      </c>
    </row>
    <row r="31" spans="1:6" ht="15.75">
      <c r="A31" s="13" t="s">
        <v>102</v>
      </c>
      <c r="B31" s="14" t="s">
        <v>32</v>
      </c>
      <c r="C31" s="19" t="s">
        <v>33</v>
      </c>
      <c r="D31" s="22">
        <v>1742.9</v>
      </c>
      <c r="E31" s="22">
        <v>1742.9</v>
      </c>
      <c r="F31" s="22">
        <v>1742.9</v>
      </c>
    </row>
    <row r="32" spans="1:6" ht="15.75">
      <c r="A32" s="13" t="s">
        <v>103</v>
      </c>
      <c r="B32" s="14" t="s">
        <v>154</v>
      </c>
      <c r="C32" s="19" t="s">
        <v>155</v>
      </c>
      <c r="D32" s="22">
        <v>777.76</v>
      </c>
      <c r="E32" s="22">
        <v>0</v>
      </c>
      <c r="F32" s="22">
        <v>0</v>
      </c>
    </row>
    <row r="33" spans="1:6" ht="31.5">
      <c r="A33" s="11" t="s">
        <v>104</v>
      </c>
      <c r="B33" s="14" t="s">
        <v>34</v>
      </c>
      <c r="C33" s="19" t="s">
        <v>35</v>
      </c>
      <c r="D33" s="22">
        <f>90+3451.49</f>
        <v>3541.49</v>
      </c>
      <c r="E33" s="22">
        <v>763</v>
      </c>
      <c r="F33" s="22">
        <v>594</v>
      </c>
    </row>
    <row r="34" spans="1:6" ht="15.75">
      <c r="A34" s="11" t="s">
        <v>105</v>
      </c>
      <c r="B34" s="14" t="s">
        <v>132</v>
      </c>
      <c r="C34" s="19" t="s">
        <v>134</v>
      </c>
      <c r="D34" s="22">
        <f>D35</f>
        <v>3.5</v>
      </c>
      <c r="E34" s="22">
        <f>E35</f>
        <v>33.5</v>
      </c>
      <c r="F34" s="22">
        <f>F35</f>
        <v>4.5</v>
      </c>
    </row>
    <row r="35" spans="1:6" ht="31.5">
      <c r="A35" s="11" t="s">
        <v>106</v>
      </c>
      <c r="B35" s="14" t="s">
        <v>133</v>
      </c>
      <c r="C35" s="19" t="s">
        <v>135</v>
      </c>
      <c r="D35" s="22">
        <f>33.5-30</f>
        <v>3.5</v>
      </c>
      <c r="E35" s="22">
        <v>33.5</v>
      </c>
      <c r="F35" s="22">
        <v>4.5</v>
      </c>
    </row>
    <row r="36" spans="1:6" ht="15.75">
      <c r="A36" s="13" t="s">
        <v>107</v>
      </c>
      <c r="B36" s="14" t="s">
        <v>82</v>
      </c>
      <c r="C36" s="19" t="s">
        <v>36</v>
      </c>
      <c r="D36" s="22">
        <f>D37+D38+D40+D41+D39</f>
        <v>225915.00999999998</v>
      </c>
      <c r="E36" s="22">
        <f>E37+E38+E40+E41+E39</f>
        <v>219406.19999999998</v>
      </c>
      <c r="F36" s="22">
        <f>F37+F38+F40+F41+F39</f>
        <v>220512.96</v>
      </c>
    </row>
    <row r="37" spans="1:6" ht="19.5" customHeight="1">
      <c r="A37" s="13" t="s">
        <v>108</v>
      </c>
      <c r="B37" s="14" t="s">
        <v>37</v>
      </c>
      <c r="C37" s="19" t="s">
        <v>38</v>
      </c>
      <c r="D37" s="22">
        <f>32974.37+1500+237.62-1128.77+51.56</f>
        <v>33634.780000000006</v>
      </c>
      <c r="E37" s="22">
        <v>31974.97</v>
      </c>
      <c r="F37" s="22">
        <v>32465.71</v>
      </c>
    </row>
    <row r="38" spans="1:6" ht="15" customHeight="1">
      <c r="A38" s="11" t="s">
        <v>109</v>
      </c>
      <c r="B38" s="14" t="s">
        <v>39</v>
      </c>
      <c r="C38" s="19" t="s">
        <v>40</v>
      </c>
      <c r="D38" s="22">
        <f>158175.11+980.59-598.54</f>
        <v>158557.15999999997</v>
      </c>
      <c r="E38" s="22">
        <v>156459.99</v>
      </c>
      <c r="F38" s="22">
        <v>157076.01</v>
      </c>
    </row>
    <row r="39" spans="1:6" ht="15" customHeight="1">
      <c r="A39" s="11" t="s">
        <v>110</v>
      </c>
      <c r="B39" s="14" t="s">
        <v>147</v>
      </c>
      <c r="C39" s="19" t="s">
        <v>146</v>
      </c>
      <c r="D39" s="22">
        <f>10424.95-60.03+188.22+183.46</f>
        <v>10736.599999999999</v>
      </c>
      <c r="E39" s="22">
        <v>9952.33</v>
      </c>
      <c r="F39" s="22">
        <v>9952.33</v>
      </c>
    </row>
    <row r="40" spans="1:6" ht="15.75">
      <c r="A40" s="13" t="s">
        <v>111</v>
      </c>
      <c r="B40" s="14" t="s">
        <v>148</v>
      </c>
      <c r="C40" s="19" t="s">
        <v>41</v>
      </c>
      <c r="D40" s="22">
        <f>3137.87+60.5+158.67+10.61+155.3</f>
        <v>3522.9500000000003</v>
      </c>
      <c r="E40" s="22">
        <v>2755.93</v>
      </c>
      <c r="F40" s="22">
        <v>2755.93</v>
      </c>
    </row>
    <row r="41" spans="1:6" ht="31.5">
      <c r="A41" s="13" t="s">
        <v>112</v>
      </c>
      <c r="B41" s="14" t="s">
        <v>42</v>
      </c>
      <c r="C41" s="19" t="s">
        <v>43</v>
      </c>
      <c r="D41" s="22">
        <f>18262.98+49.54+1151</f>
        <v>19463.52</v>
      </c>
      <c r="E41" s="22">
        <v>18262.98</v>
      </c>
      <c r="F41" s="22">
        <v>18262.98</v>
      </c>
    </row>
    <row r="42" spans="1:6" ht="15.75">
      <c r="A42" s="11" t="s">
        <v>113</v>
      </c>
      <c r="B42" s="14" t="s">
        <v>83</v>
      </c>
      <c r="C42" s="19" t="s">
        <v>44</v>
      </c>
      <c r="D42" s="22">
        <f>D43+D44</f>
        <v>46222.799999999996</v>
      </c>
      <c r="E42" s="22">
        <f>E43+E44</f>
        <v>34905.45</v>
      </c>
      <c r="F42" s="22">
        <f>F43+F44</f>
        <v>34905.45</v>
      </c>
    </row>
    <row r="43" spans="1:6" ht="15.75">
      <c r="A43" s="13" t="s">
        <v>114</v>
      </c>
      <c r="B43" s="14" t="s">
        <v>45</v>
      </c>
      <c r="C43" s="19" t="s">
        <v>46</v>
      </c>
      <c r="D43" s="22">
        <f>32913.6+204.4+1000+4701.7</f>
        <v>38819.7</v>
      </c>
      <c r="E43" s="22">
        <v>31494.11</v>
      </c>
      <c r="F43" s="22">
        <v>31494.11</v>
      </c>
    </row>
    <row r="44" spans="1:6" ht="31.5">
      <c r="A44" s="13" t="s">
        <v>115</v>
      </c>
      <c r="B44" s="14" t="s">
        <v>47</v>
      </c>
      <c r="C44" s="19" t="s">
        <v>48</v>
      </c>
      <c r="D44" s="22">
        <f>3903.34+3499.76</f>
        <v>7403.1</v>
      </c>
      <c r="E44" s="22">
        <v>3411.34</v>
      </c>
      <c r="F44" s="22">
        <v>3411.34</v>
      </c>
    </row>
    <row r="45" spans="1:6" ht="15.75">
      <c r="A45" s="11" t="s">
        <v>116</v>
      </c>
      <c r="B45" s="14" t="s">
        <v>84</v>
      </c>
      <c r="C45" s="19" t="s">
        <v>49</v>
      </c>
      <c r="D45" s="22">
        <f>D46</f>
        <v>89.6</v>
      </c>
      <c r="E45" s="22">
        <f>E46</f>
        <v>89.6</v>
      </c>
      <c r="F45" s="22">
        <f>F46</f>
        <v>89.6</v>
      </c>
    </row>
    <row r="46" spans="1:6" ht="31.5">
      <c r="A46" s="13" t="s">
        <v>117</v>
      </c>
      <c r="B46" s="14" t="s">
        <v>85</v>
      </c>
      <c r="C46" s="19" t="s">
        <v>50</v>
      </c>
      <c r="D46" s="22">
        <v>89.6</v>
      </c>
      <c r="E46" s="22">
        <v>89.6</v>
      </c>
      <c r="F46" s="22">
        <v>89.6</v>
      </c>
    </row>
    <row r="47" spans="1:6" ht="15.75">
      <c r="A47" s="13" t="s">
        <v>118</v>
      </c>
      <c r="B47" s="14" t="s">
        <v>86</v>
      </c>
      <c r="C47" s="19" t="s">
        <v>51</v>
      </c>
      <c r="D47" s="22">
        <f>D48+D49+D50+D51+D52</f>
        <v>26406.01</v>
      </c>
      <c r="E47" s="22">
        <f>E48+E49+E50+E51+E52</f>
        <v>23044.3</v>
      </c>
      <c r="F47" s="22">
        <f>F48+F49+F50+F51+F52</f>
        <v>23044.3</v>
      </c>
    </row>
    <row r="48" spans="1:6" ht="15.75">
      <c r="A48" s="11" t="s">
        <v>119</v>
      </c>
      <c r="B48" s="14" t="s">
        <v>52</v>
      </c>
      <c r="C48" s="19" t="s">
        <v>53</v>
      </c>
      <c r="D48" s="22">
        <f>144+297.27</f>
        <v>441.27</v>
      </c>
      <c r="E48" s="22">
        <v>0</v>
      </c>
      <c r="F48" s="22">
        <v>0</v>
      </c>
    </row>
    <row r="49" spans="1:6" ht="19.5" customHeight="1">
      <c r="A49" s="13" t="s">
        <v>120</v>
      </c>
      <c r="B49" s="14" t="s">
        <v>54</v>
      </c>
      <c r="C49" s="19" t="s">
        <v>55</v>
      </c>
      <c r="D49" s="22">
        <f>13302.5+1196.4</f>
        <v>14498.9</v>
      </c>
      <c r="E49" s="22">
        <v>13302.5</v>
      </c>
      <c r="F49" s="22">
        <v>13302.5</v>
      </c>
    </row>
    <row r="50" spans="1:6" ht="15.75">
      <c r="A50" s="13" t="s">
        <v>121</v>
      </c>
      <c r="B50" s="14" t="s">
        <v>56</v>
      </c>
      <c r="C50" s="19" t="s">
        <v>57</v>
      </c>
      <c r="D50" s="22">
        <f>5346.41+1601.33</f>
        <v>6947.74</v>
      </c>
      <c r="E50" s="22">
        <v>6044.7</v>
      </c>
      <c r="F50" s="22">
        <v>6044.7</v>
      </c>
    </row>
    <row r="51" spans="1:6" ht="15.75">
      <c r="A51" s="11" t="s">
        <v>122</v>
      </c>
      <c r="B51" s="14" t="s">
        <v>58</v>
      </c>
      <c r="C51" s="19" t="s">
        <v>59</v>
      </c>
      <c r="D51" s="22">
        <f>1627.9-230.6+231.5</f>
        <v>1628.8000000000002</v>
      </c>
      <c r="E51" s="22">
        <v>807.8</v>
      </c>
      <c r="F51" s="22">
        <v>807.8</v>
      </c>
    </row>
    <row r="52" spans="1:6" ht="31.5">
      <c r="A52" s="13" t="s">
        <v>123</v>
      </c>
      <c r="B52" s="14" t="s">
        <v>60</v>
      </c>
      <c r="C52" s="19" t="s">
        <v>61</v>
      </c>
      <c r="D52" s="22">
        <v>2889.3</v>
      </c>
      <c r="E52" s="22">
        <v>2889.3</v>
      </c>
      <c r="F52" s="22">
        <v>2889.3</v>
      </c>
    </row>
    <row r="53" spans="1:6" ht="31.5">
      <c r="A53" s="13" t="s">
        <v>124</v>
      </c>
      <c r="B53" s="14" t="s">
        <v>87</v>
      </c>
      <c r="C53" s="19" t="s">
        <v>62</v>
      </c>
      <c r="D53" s="22">
        <f>D54</f>
        <v>7698.81</v>
      </c>
      <c r="E53" s="22">
        <f>E54</f>
        <v>6328</v>
      </c>
      <c r="F53" s="22">
        <f>F54</f>
        <v>6328</v>
      </c>
    </row>
    <row r="54" spans="1:6" ht="15.75">
      <c r="A54" s="11" t="s">
        <v>127</v>
      </c>
      <c r="B54" s="14" t="s">
        <v>63</v>
      </c>
      <c r="C54" s="19" t="s">
        <v>64</v>
      </c>
      <c r="D54" s="22">
        <f>7585+113.81</f>
        <v>7698.81</v>
      </c>
      <c r="E54" s="22">
        <v>6328</v>
      </c>
      <c r="F54" s="22">
        <v>6328</v>
      </c>
    </row>
    <row r="55" spans="1:6" ht="78.75">
      <c r="A55" s="13" t="s">
        <v>130</v>
      </c>
      <c r="B55" s="14" t="s">
        <v>141</v>
      </c>
      <c r="C55" s="19" t="s">
        <v>65</v>
      </c>
      <c r="D55" s="22">
        <f>D56+D57+D58</f>
        <v>44736.18000000001</v>
      </c>
      <c r="E55" s="22">
        <f>E56+E57+E58</f>
        <v>43934.369999999995</v>
      </c>
      <c r="F55" s="22">
        <f>F56+F57+F58</f>
        <v>43306.14</v>
      </c>
    </row>
    <row r="56" spans="1:6" ht="18" customHeight="1">
      <c r="A56" s="13" t="s">
        <v>138</v>
      </c>
      <c r="B56" s="14" t="s">
        <v>71</v>
      </c>
      <c r="C56" s="19" t="s">
        <v>72</v>
      </c>
      <c r="D56" s="22">
        <v>20744.31</v>
      </c>
      <c r="E56" s="22">
        <v>19695.91</v>
      </c>
      <c r="F56" s="22">
        <v>19695.91</v>
      </c>
    </row>
    <row r="57" spans="1:6" ht="0.75" customHeight="1" hidden="1">
      <c r="A57" s="11" t="s">
        <v>138</v>
      </c>
      <c r="B57" s="14" t="s">
        <v>73</v>
      </c>
      <c r="C57" s="19" t="s">
        <v>74</v>
      </c>
      <c r="D57" s="22"/>
      <c r="E57" s="22"/>
      <c r="F57" s="22"/>
    </row>
    <row r="58" spans="1:6" ht="36.75" customHeight="1">
      <c r="A58" s="11" t="s">
        <v>139</v>
      </c>
      <c r="B58" s="23" t="s">
        <v>125</v>
      </c>
      <c r="C58" s="19" t="s">
        <v>126</v>
      </c>
      <c r="D58" s="22">
        <f>23807.99+183.88</f>
        <v>23991.870000000003</v>
      </c>
      <c r="E58" s="22">
        <v>24238.46</v>
      </c>
      <c r="F58" s="22">
        <v>23610.23</v>
      </c>
    </row>
    <row r="59" spans="1:6" ht="33" customHeight="1">
      <c r="A59" s="13" t="s">
        <v>156</v>
      </c>
      <c r="B59" s="14" t="s">
        <v>70</v>
      </c>
      <c r="C59" s="19"/>
      <c r="D59" s="22"/>
      <c r="E59" s="22">
        <v>7051.22</v>
      </c>
      <c r="F59" s="22">
        <v>13301.24</v>
      </c>
    </row>
    <row r="60" spans="1:6" ht="15.75">
      <c r="A60" s="28" t="s">
        <v>66</v>
      </c>
      <c r="B60" s="29"/>
      <c r="C60" s="24"/>
      <c r="D60" s="25">
        <f>D10+D18+D20+D24+D29+D36+D42+D45+D47+D53+D55+D34</f>
        <v>418105.98999999993</v>
      </c>
      <c r="E60" s="25">
        <f>E10+E18+E20+E24+E29+E36+E42+E45+E47+E53+E55+E59+E34</f>
        <v>360529.8999999999</v>
      </c>
      <c r="F60" s="25">
        <f>F10+F18+F20+F24+F29+F36+F42+F45+F47+F53+F55+F59+F34</f>
        <v>361635.66</v>
      </c>
    </row>
  </sheetData>
  <sheetProtection/>
  <mergeCells count="4">
    <mergeCell ref="A5:F5"/>
    <mergeCell ref="A60:B60"/>
    <mergeCell ref="D1:F1"/>
    <mergeCell ref="D2:F2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Grigorieva</cp:lastModifiedBy>
  <cp:lastPrinted>2016-12-19T04:33:33Z</cp:lastPrinted>
  <dcterms:created xsi:type="dcterms:W3CDTF">2012-04-27T13:41:15Z</dcterms:created>
  <dcterms:modified xsi:type="dcterms:W3CDTF">2017-10-02T07:56:32Z</dcterms:modified>
  <cp:category/>
  <cp:version/>
  <cp:contentType/>
  <cp:contentStatus/>
</cp:coreProperties>
</file>